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760" windowHeight="9180" tabRatio="938"/>
  </bookViews>
  <sheets>
    <sheet name="Ермекеево" sheetId="4" r:id="rId1"/>
  </sheets>
  <calcPr calcId="145621"/>
</workbook>
</file>

<file path=xl/calcChain.xml><?xml version="1.0" encoding="utf-8"?>
<calcChain xmlns="http://schemas.openxmlformats.org/spreadsheetml/2006/main">
  <c r="I34" i="4" l="1"/>
  <c r="I35" i="4"/>
  <c r="I36" i="4"/>
  <c r="I37" i="4"/>
  <c r="I38" i="4"/>
  <c r="I39" i="4"/>
  <c r="I40" i="4"/>
  <c r="I41" i="4"/>
  <c r="I42" i="4"/>
  <c r="F45" i="4" l="1"/>
  <c r="F44" i="4"/>
  <c r="F43" i="4"/>
  <c r="F46" i="4" l="1"/>
  <c r="E46" i="4"/>
  <c r="I22" i="4" l="1"/>
  <c r="K22" i="4" s="1"/>
  <c r="L45" i="4" l="1"/>
  <c r="H45" i="4"/>
  <c r="G45" i="4"/>
  <c r="D45" i="4"/>
  <c r="C45" i="4"/>
  <c r="L44" i="4"/>
  <c r="H44" i="4"/>
  <c r="G44" i="4"/>
  <c r="D44" i="4"/>
  <c r="C44" i="4"/>
  <c r="L43" i="4"/>
  <c r="H43" i="4"/>
  <c r="G43" i="4"/>
  <c r="D43" i="4"/>
  <c r="C43" i="4"/>
  <c r="K42" i="4"/>
  <c r="K41" i="4"/>
  <c r="K40" i="4"/>
  <c r="K39" i="4"/>
  <c r="K38" i="4"/>
  <c r="K37" i="4"/>
  <c r="K36" i="4"/>
  <c r="K35" i="4"/>
  <c r="K34" i="4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0" i="4"/>
  <c r="K10" i="4" s="1"/>
  <c r="I9" i="4"/>
  <c r="K9" i="4" s="1"/>
  <c r="I8" i="4"/>
  <c r="K8" i="4" s="1"/>
  <c r="I7" i="4"/>
  <c r="K7" i="4" s="1"/>
  <c r="I6" i="4"/>
  <c r="K6" i="4" s="1"/>
  <c r="I5" i="4"/>
  <c r="K5" i="4" s="1"/>
  <c r="I4" i="4"/>
  <c r="K4" i="4" s="1"/>
  <c r="C46" i="4" l="1"/>
  <c r="G46" i="4"/>
  <c r="H46" i="4"/>
  <c r="J29" i="4"/>
  <c r="J15" i="4"/>
  <c r="I45" i="4"/>
  <c r="J35" i="4"/>
  <c r="J23" i="4"/>
  <c r="J19" i="4"/>
  <c r="I43" i="4"/>
  <c r="K43" i="4" s="1"/>
  <c r="J7" i="4"/>
  <c r="J5" i="4"/>
  <c r="J11" i="4"/>
  <c r="J17" i="4"/>
  <c r="J21" i="4"/>
  <c r="J27" i="4"/>
  <c r="J31" i="4"/>
  <c r="J41" i="4"/>
  <c r="I44" i="4"/>
  <c r="J39" i="4"/>
  <c r="J33" i="4"/>
  <c r="J9" i="4"/>
  <c r="J37" i="4"/>
  <c r="J25" i="4"/>
  <c r="J13" i="4"/>
  <c r="J4" i="4"/>
  <c r="J6" i="4"/>
  <c r="J8" i="4"/>
  <c r="J10" i="4"/>
  <c r="J12" i="4"/>
  <c r="J14" i="4"/>
  <c r="J16" i="4"/>
  <c r="J18" i="4"/>
  <c r="J20" i="4"/>
  <c r="J22" i="4"/>
  <c r="J24" i="4"/>
  <c r="J26" i="4"/>
  <c r="J28" i="4"/>
  <c r="J30" i="4"/>
  <c r="J32" i="4"/>
  <c r="J34" i="4"/>
  <c r="J36" i="4"/>
  <c r="J38" i="4"/>
  <c r="J40" i="4"/>
  <c r="J42" i="4"/>
  <c r="J44" i="4" l="1"/>
  <c r="K44" i="4"/>
  <c r="J45" i="4"/>
  <c r="K45" i="4"/>
  <c r="J43" i="4"/>
  <c r="I46" i="4"/>
  <c r="K46" i="4" s="1"/>
  <c r="J46" i="4" l="1"/>
</calcChain>
</file>

<file path=xl/sharedStrings.xml><?xml version="1.0" encoding="utf-8"?>
<sst xmlns="http://schemas.openxmlformats.org/spreadsheetml/2006/main" count="69" uniqueCount="30">
  <si>
    <t>Наименование МО</t>
  </si>
  <si>
    <t>Налог</t>
  </si>
  <si>
    <t>Уплата с 01.08.2018-30.08.2018, тыс. руб.</t>
  </si>
  <si>
    <t>Собираемость (%)</t>
  </si>
  <si>
    <t>земельный налог</t>
  </si>
  <si>
    <t>имущество</t>
  </si>
  <si>
    <t>транспортный</t>
  </si>
  <si>
    <t>ИТОГО</t>
  </si>
  <si>
    <t xml:space="preserve">Поступление имущественных налогов </t>
  </si>
  <si>
    <t>по муниципальным образованиям Ермекеевского района</t>
  </si>
  <si>
    <t>Бекетовский с/с / 80625402</t>
  </si>
  <si>
    <t>Восьмомартовский с/с / 80625404</t>
  </si>
  <si>
    <t>Ермекеевский с/с / 80625407</t>
  </si>
  <si>
    <t>Кызыл-Ярский с/с / 80625411</t>
  </si>
  <si>
    <t>Нижнеулу-Елгинский с/с / 80625413</t>
  </si>
  <si>
    <t>Рятамакский  с/с / 80625416</t>
  </si>
  <si>
    <t>Спартакский с/с / 80625422</t>
  </si>
  <si>
    <t>Среднекарамалинский  с/с / 80625425</t>
  </si>
  <si>
    <t>Старосуллинский с/с / 80625428</t>
  </si>
  <si>
    <t>Старотураевский  с/с / 80625431</t>
  </si>
  <si>
    <t>Суккуловский с/с / 80625434</t>
  </si>
  <si>
    <t>Тарказинский  с/с / 80625437</t>
  </si>
  <si>
    <t>Усман-Ташлинский с/с / 80625440</t>
  </si>
  <si>
    <t>Итого по району</t>
  </si>
  <si>
    <t>Начислено в 2019, руб.</t>
  </si>
  <si>
    <t>Начислено в 2018 , руб.</t>
  </si>
  <si>
    <t>Начислено за 2019 год, руб</t>
  </si>
  <si>
    <t>Уплата с 01.01.2020-31.08.2020, руб.</t>
  </si>
  <si>
    <t>Уплата с 01.01.2020-14.10.2020, руб.</t>
  </si>
  <si>
    <t>Уплата с 01.09.2020-14.10.2020,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</si>
</sst>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6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3" fontId="1" fillId="0" borderId="2" xfId="0" applyNumberFormat="1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0" xfId="0" applyFont="1" applyFill="1" applyBorder="1" applyAlignment="1">
      <alignment horizontal="justify"/>
    </xf>
    <xf numFmtId="0" fontId="1" fillId="0" borderId="2" xfId="0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3" fontId="2" fillId="0" borderId="2" xfId="0" applyNumberFormat="1" applyFont="1" applyFill="1" applyBorder="1" applyAlignment="1"/>
    <xf numFmtId="3" fontId="2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5" fillId="0" borderId="2" xfId="0" applyNumberFormat="1" applyFont="1" applyBorder="1"/>
    <xf numFmtId="0" fontId="6" fillId="0" borderId="0" xfId="0" applyFont="1"/>
    <xf numFmtId="1" fontId="2" fillId="0" borderId="0" xfId="0" applyNumberFormat="1" applyFont="1" applyBorder="1"/>
    <xf numFmtId="0" fontId="2" fillId="0" borderId="2" xfId="0" applyFont="1" applyBorder="1"/>
    <xf numFmtId="3" fontId="6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10" fillId="0" borderId="0" xfId="0" applyNumberFormat="1" applyFont="1"/>
    <xf numFmtId="164" fontId="1" fillId="0" borderId="0" xfId="0" applyNumberFormat="1" applyFont="1" applyBorder="1"/>
    <xf numFmtId="3" fontId="5" fillId="2" borderId="2" xfId="0" applyNumberFormat="1" applyFont="1" applyFill="1" applyBorder="1"/>
    <xf numFmtId="0" fontId="4" fillId="0" borderId="2" xfId="0" applyFont="1" applyFill="1" applyBorder="1"/>
    <xf numFmtId="3" fontId="8" fillId="0" borderId="0" xfId="0" applyNumberFormat="1" applyFont="1"/>
    <xf numFmtId="3" fontId="1" fillId="0" borderId="0" xfId="0" applyNumberFormat="1" applyFont="1" applyBorder="1"/>
    <xf numFmtId="3" fontId="2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/>
    <xf numFmtId="3" fontId="1" fillId="2" borderId="2" xfId="0" applyNumberFormat="1" applyFont="1" applyFill="1" applyBorder="1" applyAlignment="1">
      <alignment horizontal="justify"/>
    </xf>
    <xf numFmtId="3" fontId="1" fillId="3" borderId="2" xfId="0" applyNumberFormat="1" applyFont="1" applyFill="1" applyBorder="1"/>
    <xf numFmtId="3" fontId="2" fillId="3" borderId="2" xfId="0" applyNumberFormat="1" applyFont="1" applyFill="1" applyBorder="1"/>
    <xf numFmtId="3" fontId="5" fillId="3" borderId="2" xfId="0" applyNumberFormat="1" applyFont="1" applyFill="1" applyBorder="1"/>
    <xf numFmtId="3" fontId="4" fillId="3" borderId="2" xfId="0" applyNumberFormat="1" applyFont="1" applyFill="1" applyBorder="1"/>
    <xf numFmtId="3" fontId="1" fillId="3" borderId="2" xfId="0" applyNumberFormat="1" applyFont="1" applyFill="1" applyBorder="1" applyAlignment="1">
      <alignment horizontal="justify"/>
    </xf>
    <xf numFmtId="3" fontId="4" fillId="2" borderId="2" xfId="0" applyNumberFormat="1" applyFont="1" applyFill="1" applyBorder="1"/>
    <xf numFmtId="3" fontId="0" fillId="2" borderId="0" xfId="0" applyNumberFormat="1" applyFill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1" fillId="0" borderId="2" xfId="0" applyNumberFormat="1" applyFont="1" applyFill="1" applyBorder="1" applyAlignment="1">
      <alignment horizontal="justify"/>
    </xf>
    <xf numFmtId="3" fontId="9" fillId="0" borderId="0" xfId="0" applyNumberFormat="1" applyFont="1" applyFill="1"/>
    <xf numFmtId="3" fontId="2" fillId="2" borderId="2" xfId="0" applyNumberFormat="1" applyFont="1" applyFill="1" applyBorder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80" workbookViewId="0">
      <selection activeCell="P8" sqref="P8:P9"/>
    </sheetView>
  </sheetViews>
  <sheetFormatPr defaultRowHeight="20.25" x14ac:dyDescent="0.3"/>
  <cols>
    <col min="1" max="1" width="24.7109375" customWidth="1"/>
    <col min="2" max="2" width="19.85546875" customWidth="1"/>
    <col min="3" max="3" width="14.7109375" style="17" hidden="1" customWidth="1"/>
    <col min="4" max="4" width="0.42578125" style="18" hidden="1" customWidth="1"/>
    <col min="5" max="5" width="13.7109375" style="18" hidden="1" customWidth="1"/>
    <col min="6" max="6" width="13.7109375" style="35" customWidth="1"/>
    <col min="7" max="7" width="15" style="24" customWidth="1"/>
    <col min="8" max="8" width="15.7109375" style="41" customWidth="1"/>
    <col min="9" max="9" width="15.7109375" style="19" customWidth="1"/>
    <col min="10" max="10" width="15.7109375" style="20" hidden="1" customWidth="1"/>
    <col min="11" max="11" width="14.140625" style="14" customWidth="1"/>
    <col min="12" max="12" width="0.140625" customWidth="1"/>
    <col min="13" max="13" width="9" customWidth="1"/>
  </cols>
  <sheetData>
    <row r="1" spans="1:24" x14ac:dyDescent="0.3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4" x14ac:dyDescent="0.3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24" ht="75" x14ac:dyDescent="0.3">
      <c r="A3" s="38" t="s">
        <v>0</v>
      </c>
      <c r="B3" s="38" t="s">
        <v>1</v>
      </c>
      <c r="C3" s="2" t="s">
        <v>25</v>
      </c>
      <c r="D3" s="2"/>
      <c r="E3" s="33" t="s">
        <v>24</v>
      </c>
      <c r="F3" s="28" t="s">
        <v>26</v>
      </c>
      <c r="G3" s="2" t="s">
        <v>27</v>
      </c>
      <c r="H3" s="40" t="s">
        <v>28</v>
      </c>
      <c r="I3" s="2" t="s">
        <v>29</v>
      </c>
      <c r="J3" s="2" t="s">
        <v>2</v>
      </c>
      <c r="K3" s="3" t="s">
        <v>3</v>
      </c>
      <c r="L3" s="39"/>
      <c r="M3" s="4"/>
    </row>
    <row r="4" spans="1:24" ht="18.75" x14ac:dyDescent="0.3">
      <c r="A4" s="43" t="s">
        <v>10</v>
      </c>
      <c r="B4" s="5" t="s">
        <v>4</v>
      </c>
      <c r="C4" s="6">
        <v>104693</v>
      </c>
      <c r="D4" s="6"/>
      <c r="E4" s="29">
        <v>126</v>
      </c>
      <c r="F4" s="36">
        <v>131000</v>
      </c>
      <c r="G4" s="6">
        <v>11496</v>
      </c>
      <c r="H4" s="42">
        <v>40542</v>
      </c>
      <c r="I4" s="6">
        <f>H4-G4</f>
        <v>29046</v>
      </c>
      <c r="J4" s="6">
        <f>I4/1000</f>
        <v>29.045999999999999</v>
      </c>
      <c r="K4" s="7">
        <f>I4/F4*100</f>
        <v>22.172519083969465</v>
      </c>
      <c r="L4" s="5">
        <v>52</v>
      </c>
      <c r="M4" s="15"/>
    </row>
    <row r="5" spans="1:24" ht="18.75" x14ac:dyDescent="0.3">
      <c r="A5" s="44"/>
      <c r="B5" s="5" t="s">
        <v>5</v>
      </c>
      <c r="C5" s="6">
        <v>75719</v>
      </c>
      <c r="D5" s="6"/>
      <c r="E5" s="29">
        <v>74</v>
      </c>
      <c r="F5" s="36">
        <v>145000</v>
      </c>
      <c r="G5" s="6">
        <v>3595</v>
      </c>
      <c r="H5" s="42">
        <v>13134</v>
      </c>
      <c r="I5" s="6">
        <f t="shared" ref="I5:I42" si="0">H5-G5</f>
        <v>9539</v>
      </c>
      <c r="J5" s="6">
        <f t="shared" ref="J5:J46" si="1">I5/1000</f>
        <v>9.5389999999999997</v>
      </c>
      <c r="K5" s="7">
        <f t="shared" ref="K5:K17" si="2">I5/F5*100</f>
        <v>6.578620689655172</v>
      </c>
      <c r="L5" s="5">
        <v>16</v>
      </c>
      <c r="M5" s="15"/>
    </row>
    <row r="6" spans="1:24" ht="18.75" x14ac:dyDescent="0.3">
      <c r="A6" s="45"/>
      <c r="B6" s="5" t="s">
        <v>6</v>
      </c>
      <c r="C6" s="6">
        <v>942000</v>
      </c>
      <c r="D6" s="6"/>
      <c r="E6" s="29">
        <v>767</v>
      </c>
      <c r="F6" s="36">
        <v>781000</v>
      </c>
      <c r="G6" s="6">
        <v>173342</v>
      </c>
      <c r="H6" s="42">
        <v>262622</v>
      </c>
      <c r="I6" s="6">
        <f t="shared" si="0"/>
        <v>89280</v>
      </c>
      <c r="J6" s="6">
        <f t="shared" si="1"/>
        <v>89.28</v>
      </c>
      <c r="K6" s="7">
        <f t="shared" si="2"/>
        <v>11.431498079385403</v>
      </c>
      <c r="L6" s="5">
        <v>43</v>
      </c>
      <c r="M6" s="15"/>
    </row>
    <row r="7" spans="1:24" ht="18.75" x14ac:dyDescent="0.3">
      <c r="A7" s="43" t="s">
        <v>11</v>
      </c>
      <c r="B7" s="5" t="s">
        <v>4</v>
      </c>
      <c r="C7" s="6">
        <v>104091</v>
      </c>
      <c r="D7" s="6"/>
      <c r="E7" s="29">
        <v>112</v>
      </c>
      <c r="F7" s="36">
        <v>125000</v>
      </c>
      <c r="G7" s="6">
        <v>10520</v>
      </c>
      <c r="H7" s="42">
        <v>40343</v>
      </c>
      <c r="I7" s="6">
        <f t="shared" si="0"/>
        <v>29823</v>
      </c>
      <c r="J7" s="6">
        <f t="shared" si="1"/>
        <v>29.823</v>
      </c>
      <c r="K7" s="7">
        <f t="shared" si="2"/>
        <v>23.8584</v>
      </c>
      <c r="L7" s="5">
        <v>42</v>
      </c>
      <c r="M7" s="15"/>
    </row>
    <row r="8" spans="1:24" ht="18.75" x14ac:dyDescent="0.3">
      <c r="A8" s="44"/>
      <c r="B8" s="5" t="s">
        <v>5</v>
      </c>
      <c r="C8" s="6">
        <v>33336</v>
      </c>
      <c r="D8" s="6"/>
      <c r="E8" s="29">
        <v>40</v>
      </c>
      <c r="F8" s="36">
        <v>42000</v>
      </c>
      <c r="G8" s="6">
        <v>6072</v>
      </c>
      <c r="H8" s="42">
        <v>23699</v>
      </c>
      <c r="I8" s="6">
        <f t="shared" si="0"/>
        <v>17627</v>
      </c>
      <c r="J8" s="6">
        <f t="shared" si="1"/>
        <v>17.626999999999999</v>
      </c>
      <c r="K8" s="7">
        <f t="shared" si="2"/>
        <v>41.969047619047615</v>
      </c>
      <c r="L8" s="5">
        <v>23</v>
      </c>
      <c r="M8" s="15"/>
    </row>
    <row r="9" spans="1:24" ht="18.75" x14ac:dyDescent="0.3">
      <c r="A9" s="45"/>
      <c r="B9" s="5" t="s">
        <v>6</v>
      </c>
      <c r="C9" s="6">
        <v>280000</v>
      </c>
      <c r="D9" s="6"/>
      <c r="E9" s="29">
        <v>263</v>
      </c>
      <c r="F9" s="36">
        <v>284000</v>
      </c>
      <c r="G9" s="6">
        <v>47405</v>
      </c>
      <c r="H9" s="42">
        <v>73281</v>
      </c>
      <c r="I9" s="6">
        <f t="shared" si="0"/>
        <v>25876</v>
      </c>
      <c r="J9" s="6">
        <f t="shared" si="1"/>
        <v>25.876000000000001</v>
      </c>
      <c r="K9" s="7">
        <f t="shared" si="2"/>
        <v>9.1112676056338042</v>
      </c>
      <c r="L9" s="5">
        <v>75</v>
      </c>
      <c r="M9" s="15"/>
    </row>
    <row r="10" spans="1:24" ht="18.75" x14ac:dyDescent="0.3">
      <c r="A10" s="43" t="s">
        <v>12</v>
      </c>
      <c r="B10" s="5" t="s">
        <v>4</v>
      </c>
      <c r="C10" s="6">
        <v>990963</v>
      </c>
      <c r="D10" s="6"/>
      <c r="E10" s="29">
        <v>1089</v>
      </c>
      <c r="F10" s="36">
        <v>1150000</v>
      </c>
      <c r="G10" s="6">
        <v>89219</v>
      </c>
      <c r="H10" s="42">
        <v>258125</v>
      </c>
      <c r="I10" s="6">
        <f t="shared" si="0"/>
        <v>168906</v>
      </c>
      <c r="J10" s="6">
        <f t="shared" si="1"/>
        <v>168.90600000000001</v>
      </c>
      <c r="K10" s="7">
        <f t="shared" si="2"/>
        <v>14.687478260869566</v>
      </c>
      <c r="L10" s="5">
        <v>44</v>
      </c>
      <c r="M10" s="15"/>
    </row>
    <row r="11" spans="1:24" ht="18.75" x14ac:dyDescent="0.3">
      <c r="A11" s="44"/>
      <c r="B11" s="5" t="s">
        <v>5</v>
      </c>
      <c r="C11" s="6">
        <v>434375</v>
      </c>
      <c r="D11" s="6"/>
      <c r="E11" s="29">
        <v>476</v>
      </c>
      <c r="F11" s="36">
        <v>562000</v>
      </c>
      <c r="G11" s="6">
        <v>60983</v>
      </c>
      <c r="H11" s="42">
        <v>97980</v>
      </c>
      <c r="I11" s="6">
        <f t="shared" si="0"/>
        <v>36997</v>
      </c>
      <c r="J11" s="6">
        <f t="shared" si="1"/>
        <v>36.997</v>
      </c>
      <c r="K11" s="7">
        <f t="shared" si="2"/>
        <v>6.5830960854092524</v>
      </c>
      <c r="L11" s="5">
        <v>9</v>
      </c>
      <c r="M11" s="15"/>
    </row>
    <row r="12" spans="1:24" ht="18.75" x14ac:dyDescent="0.3">
      <c r="A12" s="45"/>
      <c r="B12" s="5" t="s">
        <v>6</v>
      </c>
      <c r="C12" s="6">
        <v>2543000</v>
      </c>
      <c r="D12" s="6"/>
      <c r="E12" s="29">
        <v>2665</v>
      </c>
      <c r="F12" s="36">
        <v>2922000</v>
      </c>
      <c r="G12" s="6">
        <v>360433</v>
      </c>
      <c r="H12" s="42">
        <v>608458</v>
      </c>
      <c r="I12" s="6">
        <f t="shared" si="0"/>
        <v>248025</v>
      </c>
      <c r="J12" s="6">
        <f t="shared" si="1"/>
        <v>248.02500000000001</v>
      </c>
      <c r="K12" s="7">
        <f t="shared" si="2"/>
        <v>8.4881930184804926</v>
      </c>
      <c r="L12" s="5">
        <v>78</v>
      </c>
      <c r="M12" s="15"/>
      <c r="U12" s="1"/>
      <c r="V12" s="25"/>
      <c r="W12" s="21"/>
      <c r="X12" s="1"/>
    </row>
    <row r="13" spans="1:24" ht="18.75" x14ac:dyDescent="0.3">
      <c r="A13" s="43" t="s">
        <v>13</v>
      </c>
      <c r="B13" s="5" t="s">
        <v>4</v>
      </c>
      <c r="C13" s="6">
        <v>201168</v>
      </c>
      <c r="D13" s="6"/>
      <c r="E13" s="29">
        <v>214</v>
      </c>
      <c r="F13" s="36">
        <v>204000</v>
      </c>
      <c r="G13" s="6">
        <v>19683</v>
      </c>
      <c r="H13" s="42">
        <v>48106</v>
      </c>
      <c r="I13" s="6">
        <f t="shared" si="0"/>
        <v>28423</v>
      </c>
      <c r="J13" s="6">
        <f t="shared" si="1"/>
        <v>28.422999999999998</v>
      </c>
      <c r="K13" s="7">
        <f t="shared" si="2"/>
        <v>13.932843137254903</v>
      </c>
      <c r="L13" s="5">
        <v>214</v>
      </c>
      <c r="M13" s="15"/>
    </row>
    <row r="14" spans="1:24" ht="18.75" x14ac:dyDescent="0.3">
      <c r="A14" s="44"/>
      <c r="B14" s="5" t="s">
        <v>5</v>
      </c>
      <c r="C14" s="6">
        <v>32103</v>
      </c>
      <c r="D14" s="6"/>
      <c r="E14" s="29">
        <v>34</v>
      </c>
      <c r="F14" s="36">
        <v>36000</v>
      </c>
      <c r="G14" s="6">
        <v>218</v>
      </c>
      <c r="H14" s="42">
        <v>2162</v>
      </c>
      <c r="I14" s="6">
        <f t="shared" si="0"/>
        <v>1944</v>
      </c>
      <c r="J14" s="6">
        <f t="shared" si="1"/>
        <v>1.944</v>
      </c>
      <c r="K14" s="7">
        <f t="shared" si="2"/>
        <v>5.4</v>
      </c>
      <c r="L14" s="5">
        <v>27</v>
      </c>
      <c r="M14" s="15"/>
    </row>
    <row r="15" spans="1:24" ht="18.75" x14ac:dyDescent="0.3">
      <c r="A15" s="45"/>
      <c r="B15" s="5" t="s">
        <v>6</v>
      </c>
      <c r="C15" s="6">
        <v>239000</v>
      </c>
      <c r="D15" s="6"/>
      <c r="E15" s="29">
        <v>298</v>
      </c>
      <c r="F15" s="36">
        <v>340000</v>
      </c>
      <c r="G15" s="6">
        <v>71806</v>
      </c>
      <c r="H15" s="42">
        <v>102510</v>
      </c>
      <c r="I15" s="6">
        <f t="shared" si="0"/>
        <v>30704</v>
      </c>
      <c r="J15" s="6">
        <f t="shared" si="1"/>
        <v>30.704000000000001</v>
      </c>
      <c r="K15" s="7">
        <f t="shared" si="2"/>
        <v>9.0305882352941182</v>
      </c>
      <c r="L15" s="5">
        <v>60</v>
      </c>
      <c r="M15" s="15"/>
    </row>
    <row r="16" spans="1:24" ht="18.75" x14ac:dyDescent="0.3">
      <c r="A16" s="43" t="s">
        <v>14</v>
      </c>
      <c r="B16" s="5" t="s">
        <v>4</v>
      </c>
      <c r="C16" s="6">
        <v>228056</v>
      </c>
      <c r="D16" s="6"/>
      <c r="E16" s="29">
        <v>247</v>
      </c>
      <c r="F16" s="36">
        <v>257000</v>
      </c>
      <c r="G16" s="6">
        <v>13313</v>
      </c>
      <c r="H16" s="42">
        <v>51520</v>
      </c>
      <c r="I16" s="6">
        <f t="shared" si="0"/>
        <v>38207</v>
      </c>
      <c r="J16" s="6">
        <f t="shared" si="1"/>
        <v>38.207000000000001</v>
      </c>
      <c r="K16" s="7">
        <f t="shared" si="2"/>
        <v>14.866536964980545</v>
      </c>
      <c r="L16" s="5">
        <v>75</v>
      </c>
      <c r="M16" s="15"/>
    </row>
    <row r="17" spans="1:13" ht="18.75" x14ac:dyDescent="0.3">
      <c r="A17" s="44"/>
      <c r="B17" s="5" t="s">
        <v>5</v>
      </c>
      <c r="C17" s="6">
        <v>94939</v>
      </c>
      <c r="D17" s="6"/>
      <c r="E17" s="29">
        <v>101</v>
      </c>
      <c r="F17" s="36">
        <v>104000</v>
      </c>
      <c r="G17" s="6">
        <v>614</v>
      </c>
      <c r="H17" s="42">
        <v>6056</v>
      </c>
      <c r="I17" s="6">
        <f t="shared" si="0"/>
        <v>5442</v>
      </c>
      <c r="J17" s="6">
        <f t="shared" si="1"/>
        <v>5.4420000000000002</v>
      </c>
      <c r="K17" s="7">
        <f t="shared" si="2"/>
        <v>5.2326923076923073</v>
      </c>
      <c r="L17" s="5">
        <v>12</v>
      </c>
      <c r="M17" s="15"/>
    </row>
    <row r="18" spans="1:13" ht="18.75" x14ac:dyDescent="0.3">
      <c r="A18" s="45"/>
      <c r="B18" s="5" t="s">
        <v>6</v>
      </c>
      <c r="C18" s="6">
        <v>339000</v>
      </c>
      <c r="D18" s="6"/>
      <c r="E18" s="29">
        <v>396</v>
      </c>
      <c r="F18" s="36">
        <v>468000</v>
      </c>
      <c r="G18" s="6">
        <v>17118</v>
      </c>
      <c r="H18" s="42">
        <v>61474</v>
      </c>
      <c r="I18" s="6">
        <f t="shared" si="0"/>
        <v>44356</v>
      </c>
      <c r="J18" s="6">
        <f t="shared" si="1"/>
        <v>44.356000000000002</v>
      </c>
      <c r="K18" s="7">
        <f>I18/F18*100</f>
        <v>9.4777777777777779</v>
      </c>
      <c r="L18" s="5">
        <v>31</v>
      </c>
      <c r="M18" s="15"/>
    </row>
    <row r="19" spans="1:13" ht="18.75" x14ac:dyDescent="0.3">
      <c r="A19" s="43" t="s">
        <v>15</v>
      </c>
      <c r="B19" s="5" t="s">
        <v>4</v>
      </c>
      <c r="C19" s="6">
        <v>225513</v>
      </c>
      <c r="D19" s="6"/>
      <c r="E19" s="29">
        <v>257</v>
      </c>
      <c r="F19" s="36">
        <v>261000</v>
      </c>
      <c r="G19" s="6">
        <v>28233</v>
      </c>
      <c r="H19" s="42">
        <v>75754</v>
      </c>
      <c r="I19" s="6">
        <f t="shared" si="0"/>
        <v>47521</v>
      </c>
      <c r="J19" s="6">
        <f t="shared" si="1"/>
        <v>47.521000000000001</v>
      </c>
      <c r="K19" s="7">
        <f t="shared" ref="K19:K46" si="3">I19/F19*100</f>
        <v>18.207279693486591</v>
      </c>
      <c r="L19" s="5">
        <v>86</v>
      </c>
      <c r="M19" s="15"/>
    </row>
    <row r="20" spans="1:13" ht="18.75" x14ac:dyDescent="0.3">
      <c r="A20" s="44"/>
      <c r="B20" s="5" t="s">
        <v>5</v>
      </c>
      <c r="C20" s="6">
        <v>103291</v>
      </c>
      <c r="D20" s="6"/>
      <c r="E20" s="29">
        <v>111</v>
      </c>
      <c r="F20" s="36">
        <v>119000</v>
      </c>
      <c r="G20" s="6">
        <v>-30</v>
      </c>
      <c r="H20" s="42">
        <v>1417</v>
      </c>
      <c r="I20" s="6">
        <f t="shared" si="0"/>
        <v>1447</v>
      </c>
      <c r="J20" s="6">
        <f t="shared" si="1"/>
        <v>1.4470000000000001</v>
      </c>
      <c r="K20" s="7">
        <f t="shared" si="3"/>
        <v>1.215966386554622</v>
      </c>
      <c r="L20" s="5">
        <v>25</v>
      </c>
      <c r="M20" s="15"/>
    </row>
    <row r="21" spans="1:13" ht="18.75" x14ac:dyDescent="0.3">
      <c r="A21" s="45"/>
      <c r="B21" s="5" t="s">
        <v>6</v>
      </c>
      <c r="C21" s="6">
        <v>345000</v>
      </c>
      <c r="D21" s="6"/>
      <c r="E21" s="29">
        <v>409</v>
      </c>
      <c r="F21" s="36">
        <v>420000</v>
      </c>
      <c r="G21" s="6">
        <v>49576</v>
      </c>
      <c r="H21" s="42">
        <v>73337</v>
      </c>
      <c r="I21" s="6">
        <f t="shared" si="0"/>
        <v>23761</v>
      </c>
      <c r="J21" s="6">
        <f t="shared" si="1"/>
        <v>23.760999999999999</v>
      </c>
      <c r="K21" s="7">
        <f t="shared" si="3"/>
        <v>5.6573809523809526</v>
      </c>
      <c r="L21" s="5">
        <v>109</v>
      </c>
      <c r="M21" s="15"/>
    </row>
    <row r="22" spans="1:13" ht="18.75" x14ac:dyDescent="0.3">
      <c r="A22" s="43" t="s">
        <v>16</v>
      </c>
      <c r="B22" s="5" t="s">
        <v>4</v>
      </c>
      <c r="C22" s="6">
        <v>176050</v>
      </c>
      <c r="D22" s="6"/>
      <c r="E22" s="29">
        <v>172</v>
      </c>
      <c r="F22" s="36">
        <v>204000</v>
      </c>
      <c r="G22" s="6">
        <v>4798</v>
      </c>
      <c r="H22" s="42">
        <v>70938</v>
      </c>
      <c r="I22" s="6">
        <f>H22-G22</f>
        <v>66140</v>
      </c>
      <c r="J22" s="6">
        <f t="shared" si="1"/>
        <v>66.14</v>
      </c>
      <c r="K22" s="7">
        <f t="shared" si="3"/>
        <v>32.421568627450981</v>
      </c>
      <c r="L22" s="5">
        <v>35</v>
      </c>
      <c r="M22" s="15"/>
    </row>
    <row r="23" spans="1:13" ht="18.75" x14ac:dyDescent="0.3">
      <c r="A23" s="44"/>
      <c r="B23" s="5" t="s">
        <v>5</v>
      </c>
      <c r="C23" s="6">
        <v>64051</v>
      </c>
      <c r="D23" s="6"/>
      <c r="E23" s="29">
        <v>71</v>
      </c>
      <c r="F23" s="36">
        <v>71000</v>
      </c>
      <c r="G23" s="6">
        <v>1962</v>
      </c>
      <c r="H23" s="42">
        <v>19347</v>
      </c>
      <c r="I23" s="6">
        <f t="shared" si="0"/>
        <v>17385</v>
      </c>
      <c r="J23" s="6">
        <f t="shared" si="1"/>
        <v>17.385000000000002</v>
      </c>
      <c r="K23" s="7">
        <f t="shared" si="3"/>
        <v>24.485915492957748</v>
      </c>
      <c r="L23" s="5">
        <v>13</v>
      </c>
      <c r="M23" s="15"/>
    </row>
    <row r="24" spans="1:13" ht="18.75" x14ac:dyDescent="0.3">
      <c r="A24" s="45"/>
      <c r="B24" s="5" t="s">
        <v>6</v>
      </c>
      <c r="C24" s="6">
        <v>413000</v>
      </c>
      <c r="D24" s="6"/>
      <c r="E24" s="29">
        <v>440</v>
      </c>
      <c r="F24" s="36">
        <v>444000</v>
      </c>
      <c r="G24" s="6">
        <v>44703</v>
      </c>
      <c r="H24" s="42">
        <v>148157</v>
      </c>
      <c r="I24" s="6">
        <f t="shared" si="0"/>
        <v>103454</v>
      </c>
      <c r="J24" s="6">
        <f t="shared" si="1"/>
        <v>103.45399999999999</v>
      </c>
      <c r="K24" s="7">
        <f t="shared" si="3"/>
        <v>23.300450450450448</v>
      </c>
      <c r="L24" s="5">
        <v>25</v>
      </c>
      <c r="M24" s="15"/>
    </row>
    <row r="25" spans="1:13" ht="18.75" x14ac:dyDescent="0.3">
      <c r="A25" s="43" t="s">
        <v>17</v>
      </c>
      <c r="B25" s="5" t="s">
        <v>4</v>
      </c>
      <c r="C25" s="6">
        <v>239996</v>
      </c>
      <c r="D25" s="6"/>
      <c r="E25" s="29">
        <v>271</v>
      </c>
      <c r="F25" s="36">
        <v>276000</v>
      </c>
      <c r="G25" s="6">
        <v>31192</v>
      </c>
      <c r="H25" s="42">
        <v>77713</v>
      </c>
      <c r="I25" s="6">
        <f t="shared" si="0"/>
        <v>46521</v>
      </c>
      <c r="J25" s="6">
        <f t="shared" si="1"/>
        <v>46.521000000000001</v>
      </c>
      <c r="K25" s="7">
        <f t="shared" si="3"/>
        <v>16.855434782608697</v>
      </c>
      <c r="L25" s="5">
        <v>30</v>
      </c>
      <c r="M25" s="15"/>
    </row>
    <row r="26" spans="1:13" ht="18.75" x14ac:dyDescent="0.3">
      <c r="A26" s="44"/>
      <c r="B26" s="5" t="s">
        <v>5</v>
      </c>
      <c r="C26" s="6">
        <v>20082</v>
      </c>
      <c r="D26" s="6"/>
      <c r="E26" s="29">
        <v>23</v>
      </c>
      <c r="F26" s="36">
        <v>89000</v>
      </c>
      <c r="G26" s="6">
        <v>2018</v>
      </c>
      <c r="H26" s="42">
        <v>6294</v>
      </c>
      <c r="I26" s="6">
        <f t="shared" si="0"/>
        <v>4276</v>
      </c>
      <c r="J26" s="6">
        <f t="shared" si="1"/>
        <v>4.2759999999999998</v>
      </c>
      <c r="K26" s="7">
        <f t="shared" si="3"/>
        <v>4.8044943820224724</v>
      </c>
      <c r="L26" s="5">
        <v>18</v>
      </c>
      <c r="M26" s="15"/>
    </row>
    <row r="27" spans="1:13" ht="18.75" x14ac:dyDescent="0.3">
      <c r="A27" s="45"/>
      <c r="B27" s="5" t="s">
        <v>6</v>
      </c>
      <c r="C27" s="6">
        <v>340000</v>
      </c>
      <c r="D27" s="6"/>
      <c r="E27" s="29">
        <v>413</v>
      </c>
      <c r="F27" s="36">
        <v>470000</v>
      </c>
      <c r="G27" s="6">
        <v>59982</v>
      </c>
      <c r="H27" s="42">
        <v>94319</v>
      </c>
      <c r="I27" s="6">
        <f t="shared" si="0"/>
        <v>34337</v>
      </c>
      <c r="J27" s="6">
        <f t="shared" si="1"/>
        <v>34.337000000000003</v>
      </c>
      <c r="K27" s="7">
        <f t="shared" si="3"/>
        <v>7.3057446808510633</v>
      </c>
      <c r="L27" s="5">
        <v>21</v>
      </c>
      <c r="M27" s="15"/>
    </row>
    <row r="28" spans="1:13" ht="18.75" x14ac:dyDescent="0.3">
      <c r="A28" s="43" t="s">
        <v>18</v>
      </c>
      <c r="B28" s="5" t="s">
        <v>4</v>
      </c>
      <c r="C28" s="6">
        <v>286615</v>
      </c>
      <c r="D28" s="6"/>
      <c r="E28" s="29">
        <v>292</v>
      </c>
      <c r="F28" s="36">
        <v>298000</v>
      </c>
      <c r="G28" s="6">
        <v>16622</v>
      </c>
      <c r="H28" s="42">
        <v>44688</v>
      </c>
      <c r="I28" s="6">
        <f t="shared" si="0"/>
        <v>28066</v>
      </c>
      <c r="J28" s="6">
        <f t="shared" si="1"/>
        <v>28.065999999999999</v>
      </c>
      <c r="K28" s="7">
        <f t="shared" si="3"/>
        <v>9.4181208053691279</v>
      </c>
      <c r="L28" s="5">
        <v>41</v>
      </c>
      <c r="M28" s="15"/>
    </row>
    <row r="29" spans="1:13" ht="18.75" x14ac:dyDescent="0.3">
      <c r="A29" s="44"/>
      <c r="B29" s="5" t="s">
        <v>5</v>
      </c>
      <c r="C29" s="6">
        <v>11897</v>
      </c>
      <c r="D29" s="6"/>
      <c r="E29" s="29">
        <v>12</v>
      </c>
      <c r="F29" s="36">
        <v>14000</v>
      </c>
      <c r="G29" s="6">
        <v>759</v>
      </c>
      <c r="H29" s="42">
        <v>2304</v>
      </c>
      <c r="I29" s="6">
        <f t="shared" si="0"/>
        <v>1545</v>
      </c>
      <c r="J29" s="6">
        <f t="shared" si="1"/>
        <v>1.5449999999999999</v>
      </c>
      <c r="K29" s="7">
        <f t="shared" si="3"/>
        <v>11.035714285714286</v>
      </c>
      <c r="L29" s="5">
        <v>19</v>
      </c>
      <c r="M29" s="15"/>
    </row>
    <row r="30" spans="1:13" ht="18.75" x14ac:dyDescent="0.3">
      <c r="A30" s="45"/>
      <c r="B30" s="5" t="s">
        <v>6</v>
      </c>
      <c r="C30" s="6">
        <v>311000</v>
      </c>
      <c r="D30" s="6"/>
      <c r="E30" s="29">
        <v>353</v>
      </c>
      <c r="F30" s="36">
        <v>355000</v>
      </c>
      <c r="G30" s="6">
        <v>57623</v>
      </c>
      <c r="H30" s="42">
        <v>78101</v>
      </c>
      <c r="I30" s="6">
        <f t="shared" si="0"/>
        <v>20478</v>
      </c>
      <c r="J30" s="6">
        <f t="shared" si="1"/>
        <v>20.478000000000002</v>
      </c>
      <c r="K30" s="7">
        <f t="shared" si="3"/>
        <v>5.7684507042253523</v>
      </c>
      <c r="L30" s="5">
        <v>22</v>
      </c>
      <c r="M30" s="15"/>
    </row>
    <row r="31" spans="1:13" ht="18.75" x14ac:dyDescent="0.3">
      <c r="A31" s="43" t="s">
        <v>19</v>
      </c>
      <c r="B31" s="16" t="s">
        <v>4</v>
      </c>
      <c r="C31" s="6">
        <v>323128</v>
      </c>
      <c r="D31" s="6"/>
      <c r="E31" s="29">
        <v>334</v>
      </c>
      <c r="F31" s="36">
        <v>344000</v>
      </c>
      <c r="G31" s="6">
        <v>35911</v>
      </c>
      <c r="H31" s="42">
        <v>114688</v>
      </c>
      <c r="I31" s="6">
        <f t="shared" si="0"/>
        <v>78777</v>
      </c>
      <c r="J31" s="6">
        <f t="shared" si="1"/>
        <v>78.777000000000001</v>
      </c>
      <c r="K31" s="7">
        <f t="shared" si="3"/>
        <v>22.900290697674418</v>
      </c>
      <c r="L31" s="5">
        <v>61</v>
      </c>
      <c r="M31" s="15"/>
    </row>
    <row r="32" spans="1:13" ht="18.75" x14ac:dyDescent="0.3">
      <c r="A32" s="44"/>
      <c r="B32" s="16" t="s">
        <v>5</v>
      </c>
      <c r="C32" s="6">
        <v>27441</v>
      </c>
      <c r="D32" s="6"/>
      <c r="E32" s="29">
        <v>25</v>
      </c>
      <c r="F32" s="36">
        <v>26000</v>
      </c>
      <c r="G32" s="6">
        <v>3134</v>
      </c>
      <c r="H32" s="42">
        <v>6453</v>
      </c>
      <c r="I32" s="6">
        <f t="shared" si="0"/>
        <v>3319</v>
      </c>
      <c r="J32" s="6">
        <f t="shared" si="1"/>
        <v>3.319</v>
      </c>
      <c r="K32" s="7">
        <f t="shared" si="3"/>
        <v>12.765384615384615</v>
      </c>
      <c r="L32" s="5">
        <v>11</v>
      </c>
      <c r="M32" s="15"/>
    </row>
    <row r="33" spans="1:13" ht="18.75" x14ac:dyDescent="0.3">
      <c r="A33" s="45"/>
      <c r="B33" s="16" t="s">
        <v>6</v>
      </c>
      <c r="C33" s="6">
        <v>286000</v>
      </c>
      <c r="D33" s="6"/>
      <c r="E33" s="29">
        <v>326</v>
      </c>
      <c r="F33" s="36">
        <v>406000</v>
      </c>
      <c r="G33" s="6">
        <v>26975</v>
      </c>
      <c r="H33" s="42">
        <v>53181</v>
      </c>
      <c r="I33" s="6">
        <f t="shared" si="0"/>
        <v>26206</v>
      </c>
      <c r="J33" s="6">
        <f t="shared" si="1"/>
        <v>26.206</v>
      </c>
      <c r="K33" s="7">
        <f t="shared" si="3"/>
        <v>6.4546798029556651</v>
      </c>
      <c r="L33" s="5">
        <v>13</v>
      </c>
      <c r="M33" s="15"/>
    </row>
    <row r="34" spans="1:13" ht="18.75" x14ac:dyDescent="0.3">
      <c r="A34" s="43" t="s">
        <v>20</v>
      </c>
      <c r="B34" s="16" t="s">
        <v>4</v>
      </c>
      <c r="C34" s="6">
        <v>703019</v>
      </c>
      <c r="D34" s="6"/>
      <c r="E34" s="29">
        <v>740</v>
      </c>
      <c r="F34" s="36">
        <v>770000</v>
      </c>
      <c r="G34" s="6">
        <v>50048</v>
      </c>
      <c r="H34" s="42">
        <v>151218</v>
      </c>
      <c r="I34" s="6">
        <f t="shared" si="0"/>
        <v>101170</v>
      </c>
      <c r="J34" s="6">
        <f t="shared" si="1"/>
        <v>101.17</v>
      </c>
      <c r="K34" s="7">
        <f t="shared" si="3"/>
        <v>13.138961038961039</v>
      </c>
      <c r="L34" s="5">
        <v>37</v>
      </c>
      <c r="M34" s="15"/>
    </row>
    <row r="35" spans="1:13" ht="18.75" x14ac:dyDescent="0.3">
      <c r="A35" s="44"/>
      <c r="B35" s="16" t="s">
        <v>5</v>
      </c>
      <c r="C35" s="6">
        <v>83029</v>
      </c>
      <c r="D35" s="6"/>
      <c r="E35" s="29">
        <v>82</v>
      </c>
      <c r="F35" s="36">
        <v>83000</v>
      </c>
      <c r="G35" s="6">
        <v>10670</v>
      </c>
      <c r="H35" s="42">
        <v>16430</v>
      </c>
      <c r="I35" s="6">
        <f t="shared" si="0"/>
        <v>5760</v>
      </c>
      <c r="J35" s="6">
        <f t="shared" si="1"/>
        <v>5.76</v>
      </c>
      <c r="K35" s="7">
        <f t="shared" si="3"/>
        <v>6.9397590361445785</v>
      </c>
      <c r="L35" s="5">
        <v>21</v>
      </c>
      <c r="M35" s="15"/>
    </row>
    <row r="36" spans="1:13" ht="18.75" x14ac:dyDescent="0.3">
      <c r="A36" s="45"/>
      <c r="B36" s="16" t="s">
        <v>6</v>
      </c>
      <c r="C36" s="6">
        <v>666000</v>
      </c>
      <c r="D36" s="6"/>
      <c r="E36" s="29">
        <v>709</v>
      </c>
      <c r="F36" s="36">
        <v>841000</v>
      </c>
      <c r="G36" s="6">
        <v>64088</v>
      </c>
      <c r="H36" s="42">
        <v>156999</v>
      </c>
      <c r="I36" s="6">
        <f t="shared" si="0"/>
        <v>92911</v>
      </c>
      <c r="J36" s="6">
        <f t="shared" si="1"/>
        <v>92.911000000000001</v>
      </c>
      <c r="K36" s="7">
        <f t="shared" si="3"/>
        <v>11.047681331747919</v>
      </c>
      <c r="L36" s="5">
        <v>25</v>
      </c>
      <c r="M36" s="15"/>
    </row>
    <row r="37" spans="1:13" ht="18.75" x14ac:dyDescent="0.3">
      <c r="A37" s="43" t="s">
        <v>21</v>
      </c>
      <c r="B37" s="16" t="s">
        <v>4</v>
      </c>
      <c r="C37" s="6">
        <v>288905</v>
      </c>
      <c r="D37" s="6"/>
      <c r="E37" s="29">
        <v>340</v>
      </c>
      <c r="F37" s="36">
        <v>362000</v>
      </c>
      <c r="G37" s="6">
        <v>16446</v>
      </c>
      <c r="H37" s="42">
        <v>75824</v>
      </c>
      <c r="I37" s="6">
        <f t="shared" si="0"/>
        <v>59378</v>
      </c>
      <c r="J37" s="6">
        <f t="shared" si="1"/>
        <v>59.378</v>
      </c>
      <c r="K37" s="7">
        <f t="shared" si="3"/>
        <v>16.402762430939227</v>
      </c>
      <c r="L37" s="5">
        <v>61</v>
      </c>
      <c r="M37" s="15"/>
    </row>
    <row r="38" spans="1:13" ht="18.75" x14ac:dyDescent="0.3">
      <c r="A38" s="44"/>
      <c r="B38" s="16" t="s">
        <v>5</v>
      </c>
      <c r="C38" s="6">
        <v>172075</v>
      </c>
      <c r="D38" s="6"/>
      <c r="E38" s="29">
        <v>303</v>
      </c>
      <c r="F38" s="36">
        <v>256000</v>
      </c>
      <c r="G38" s="6">
        <v>983</v>
      </c>
      <c r="H38" s="42">
        <v>4948</v>
      </c>
      <c r="I38" s="6">
        <f t="shared" si="0"/>
        <v>3965</v>
      </c>
      <c r="J38" s="6">
        <f t="shared" si="1"/>
        <v>3.9649999999999999</v>
      </c>
      <c r="K38" s="7">
        <f t="shared" si="3"/>
        <v>1.548828125</v>
      </c>
      <c r="L38" s="5">
        <v>51</v>
      </c>
      <c r="M38" s="15"/>
    </row>
    <row r="39" spans="1:13" ht="18.75" x14ac:dyDescent="0.3">
      <c r="A39" s="45"/>
      <c r="B39" s="16" t="s">
        <v>6</v>
      </c>
      <c r="C39" s="6">
        <v>486000</v>
      </c>
      <c r="D39" s="6"/>
      <c r="E39" s="29">
        <v>551</v>
      </c>
      <c r="F39" s="36">
        <v>553000</v>
      </c>
      <c r="G39" s="6">
        <v>88735</v>
      </c>
      <c r="H39" s="42">
        <v>150766</v>
      </c>
      <c r="I39" s="6">
        <f t="shared" si="0"/>
        <v>62031</v>
      </c>
      <c r="J39" s="6">
        <f t="shared" si="1"/>
        <v>62.030999999999999</v>
      </c>
      <c r="K39" s="7">
        <f t="shared" si="3"/>
        <v>11.217179023508137</v>
      </c>
      <c r="L39" s="5">
        <v>76</v>
      </c>
      <c r="M39" s="15"/>
    </row>
    <row r="40" spans="1:13" ht="18.75" x14ac:dyDescent="0.3">
      <c r="A40" s="43" t="s">
        <v>22</v>
      </c>
      <c r="B40" s="16" t="s">
        <v>4</v>
      </c>
      <c r="C40" s="26">
        <v>382541</v>
      </c>
      <c r="D40" s="6"/>
      <c r="E40" s="29">
        <v>279</v>
      </c>
      <c r="F40" s="36">
        <v>410000</v>
      </c>
      <c r="G40" s="6">
        <v>59782</v>
      </c>
      <c r="H40" s="42">
        <v>154927</v>
      </c>
      <c r="I40" s="6">
        <f t="shared" si="0"/>
        <v>95145</v>
      </c>
      <c r="J40" s="6">
        <f t="shared" si="1"/>
        <v>95.144999999999996</v>
      </c>
      <c r="K40" s="7">
        <f t="shared" si="3"/>
        <v>23.206097560975611</v>
      </c>
      <c r="L40" s="5">
        <v>306</v>
      </c>
      <c r="M40" s="15"/>
    </row>
    <row r="41" spans="1:13" ht="18.75" x14ac:dyDescent="0.3">
      <c r="A41" s="44"/>
      <c r="B41" s="16" t="s">
        <v>5</v>
      </c>
      <c r="C41" s="9">
        <v>63042</v>
      </c>
      <c r="D41" s="9"/>
      <c r="E41" s="30">
        <v>66</v>
      </c>
      <c r="F41" s="37">
        <v>45000</v>
      </c>
      <c r="G41" s="9">
        <v>2060</v>
      </c>
      <c r="H41" s="42">
        <v>7054</v>
      </c>
      <c r="I41" s="6">
        <f t="shared" si="0"/>
        <v>4994</v>
      </c>
      <c r="J41" s="6">
        <f t="shared" si="1"/>
        <v>4.9939999999999998</v>
      </c>
      <c r="K41" s="7">
        <f t="shared" si="3"/>
        <v>11.097777777777777</v>
      </c>
      <c r="L41" s="5">
        <v>129</v>
      </c>
      <c r="M41" s="15"/>
    </row>
    <row r="42" spans="1:13" ht="18.75" x14ac:dyDescent="0.3">
      <c r="A42" s="45"/>
      <c r="B42" s="16" t="s">
        <v>6</v>
      </c>
      <c r="C42" s="6">
        <v>277000</v>
      </c>
      <c r="D42" s="6"/>
      <c r="E42" s="29">
        <v>322</v>
      </c>
      <c r="F42" s="36">
        <v>327000</v>
      </c>
      <c r="G42" s="6">
        <v>30512</v>
      </c>
      <c r="H42" s="8">
        <v>64775</v>
      </c>
      <c r="I42" s="6">
        <f t="shared" si="0"/>
        <v>34263</v>
      </c>
      <c r="J42" s="6">
        <f t="shared" si="1"/>
        <v>34.262999999999998</v>
      </c>
      <c r="K42" s="7">
        <f t="shared" si="3"/>
        <v>10.477981651376146</v>
      </c>
      <c r="L42" s="5">
        <v>427</v>
      </c>
      <c r="M42" s="15"/>
    </row>
    <row r="43" spans="1:13" ht="18.75" x14ac:dyDescent="0.3">
      <c r="A43" s="46" t="s">
        <v>7</v>
      </c>
      <c r="B43" s="23" t="s">
        <v>4</v>
      </c>
      <c r="C43" s="11">
        <f t="shared" ref="C43:H45" si="4">C4+C7+C10+C13+C16+C19+C22+C25+C28+C31+C34+C37+C40</f>
        <v>4254738</v>
      </c>
      <c r="D43" s="11">
        <f t="shared" si="4"/>
        <v>0</v>
      </c>
      <c r="E43" s="31">
        <v>4473</v>
      </c>
      <c r="F43" s="22">
        <f t="shared" ref="F43" si="5">F4+F7+F10+F13+F16+F19+F22+F25+F28+F31+F34+F37+F40</f>
        <v>4792000</v>
      </c>
      <c r="G43" s="12">
        <f t="shared" si="4"/>
        <v>387263</v>
      </c>
      <c r="H43" s="12">
        <f t="shared" si="4"/>
        <v>1204386</v>
      </c>
      <c r="I43" s="11">
        <f>H43-G43</f>
        <v>817123</v>
      </c>
      <c r="J43" s="11">
        <f>I43/1000</f>
        <v>817.12300000000005</v>
      </c>
      <c r="K43" s="13">
        <f t="shared" si="3"/>
        <v>17.05181552587646</v>
      </c>
      <c r="L43" s="5">
        <f>L40+L37+L34+L31+L28+L25+L22+L19+L16+L13+L10+L7+L4</f>
        <v>1084</v>
      </c>
      <c r="M43" s="15"/>
    </row>
    <row r="44" spans="1:13" ht="18.75" x14ac:dyDescent="0.3">
      <c r="A44" s="46"/>
      <c r="B44" s="23" t="s">
        <v>5</v>
      </c>
      <c r="C44" s="11">
        <f t="shared" si="4"/>
        <v>1215380</v>
      </c>
      <c r="D44" s="11">
        <f t="shared" si="4"/>
        <v>0</v>
      </c>
      <c r="E44" s="31">
        <v>1418</v>
      </c>
      <c r="F44" s="22">
        <f t="shared" ref="F44" si="6">F5+F8+F11+F14+F17+F20+F23+F26+F29+F32+F35+F38+F41</f>
        <v>1592000</v>
      </c>
      <c r="G44" s="12">
        <f t="shared" si="4"/>
        <v>93038</v>
      </c>
      <c r="H44" s="12">
        <f t="shared" si="4"/>
        <v>207278</v>
      </c>
      <c r="I44" s="11">
        <f>H44-G44</f>
        <v>114240</v>
      </c>
      <c r="J44" s="11">
        <f t="shared" si="1"/>
        <v>114.24</v>
      </c>
      <c r="K44" s="13">
        <f t="shared" si="3"/>
        <v>7.1758793969849242</v>
      </c>
      <c r="L44" s="5">
        <f>L41+L38+L35+L32+L29+L26+L23+L20+L17+L14+L11+L8+L5</f>
        <v>374</v>
      </c>
      <c r="M44" s="15"/>
    </row>
    <row r="45" spans="1:13" ht="18.75" x14ac:dyDescent="0.3">
      <c r="A45" s="46"/>
      <c r="B45" s="23" t="s">
        <v>6</v>
      </c>
      <c r="C45" s="11">
        <f t="shared" si="4"/>
        <v>7467000</v>
      </c>
      <c r="D45" s="11">
        <f t="shared" si="4"/>
        <v>0</v>
      </c>
      <c r="E45" s="31">
        <v>7912</v>
      </c>
      <c r="F45" s="22">
        <f t="shared" ref="F45" si="7">F6+F9+F12+F15+F18+F21+F24+F27+F30+F33+F36+F39+F42</f>
        <v>8611000</v>
      </c>
      <c r="G45" s="12">
        <f t="shared" si="4"/>
        <v>1092298</v>
      </c>
      <c r="H45" s="12">
        <f t="shared" si="4"/>
        <v>1927980</v>
      </c>
      <c r="I45" s="11">
        <f>H45-G45</f>
        <v>835682</v>
      </c>
      <c r="J45" s="11">
        <f t="shared" si="1"/>
        <v>835.68200000000002</v>
      </c>
      <c r="K45" s="13">
        <f t="shared" si="3"/>
        <v>9.704819417024737</v>
      </c>
      <c r="L45" s="5">
        <f>L42+L39+L36+L33+L30+L27+L24+L21+L18+L15+L12+L9+L6</f>
        <v>1005</v>
      </c>
      <c r="M45" s="15"/>
    </row>
    <row r="46" spans="1:13" ht="18.75" hidden="1" x14ac:dyDescent="0.3">
      <c r="A46" s="10" t="s">
        <v>23</v>
      </c>
      <c r="B46" s="10"/>
      <c r="C46" s="27">
        <f>SUM(C43:C45)</f>
        <v>12937118</v>
      </c>
      <c r="D46" s="27"/>
      <c r="E46" s="32">
        <f>SUM(E43:E45)</f>
        <v>13803</v>
      </c>
      <c r="F46" s="34">
        <f>SUM(F43:F45)</f>
        <v>14995000</v>
      </c>
      <c r="G46" s="27">
        <f>SUM(G43:G45)</f>
        <v>1572599</v>
      </c>
      <c r="H46" s="12">
        <f>SUM(H43:H45)</f>
        <v>3339644</v>
      </c>
      <c r="I46" s="11">
        <f>SUM(I43:I45)</f>
        <v>1767045</v>
      </c>
      <c r="J46" s="11">
        <f t="shared" si="1"/>
        <v>1767.0450000000001</v>
      </c>
      <c r="K46" s="13">
        <f t="shared" si="3"/>
        <v>11.784228076025343</v>
      </c>
    </row>
  </sheetData>
  <mergeCells count="16">
    <mergeCell ref="A40:A42"/>
    <mergeCell ref="A43:A45"/>
    <mergeCell ref="A22:A24"/>
    <mergeCell ref="A25:A27"/>
    <mergeCell ref="A28:A30"/>
    <mergeCell ref="A31:A33"/>
    <mergeCell ref="A34:A36"/>
    <mergeCell ref="A37:A39"/>
    <mergeCell ref="A19:A21"/>
    <mergeCell ref="A1:K1"/>
    <mergeCell ref="A2:K2"/>
    <mergeCell ref="A4:A6"/>
    <mergeCell ref="A7:A9"/>
    <mergeCell ref="A10:A12"/>
    <mergeCell ref="A13:A15"/>
    <mergeCell ref="A16:A18"/>
  </mergeCells>
  <pageMargins left="0.78740157480314965" right="0.39370078740157483" top="0.43" bottom="0.28999999999999998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Ермекеево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0269-02-471</dc:creator>
  <cp:lastModifiedBy>Вафина Ирина Радифовна</cp:lastModifiedBy>
  <cp:lastPrinted>2020-10-19T05:12:33Z</cp:lastPrinted>
  <dcterms:created xsi:type="dcterms:W3CDTF">2018-09-15T03:55:17Z</dcterms:created>
  <dcterms:modified xsi:type="dcterms:W3CDTF">2020-10-19T06:18:55Z</dcterms:modified>
</cp:coreProperties>
</file>